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arryhoffer/Desktop/"/>
    </mc:Choice>
  </mc:AlternateContent>
  <xr:revisionPtr revIDLastSave="0" documentId="13_ncr:1_{86AD84B5-D783-1546-8AB5-9B87ACD79C27}" xr6:coauthVersionLast="33" xr6:coauthVersionMax="33" xr10:uidLastSave="{00000000-0000-0000-0000-000000000000}"/>
  <bookViews>
    <workbookView xWindow="0" yWindow="460" windowWidth="38400" windowHeight="19680" xr2:uid="{00000000-000D-0000-FFFF-FFFF00000000}"/>
  </bookViews>
  <sheets>
    <sheet name="Property Pro forma" sheetId="1" r:id="rId1"/>
  </sheets>
  <definedNames>
    <definedName name="_xlnm.Print_Area" localSheetId="0">'Property Pro forma'!$A$1:$I$62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1" l="1"/>
  <c r="H27" i="1"/>
  <c r="I27" i="1"/>
  <c r="F24" i="1"/>
  <c r="H24" i="1"/>
  <c r="I24" i="1"/>
  <c r="F23" i="1"/>
  <c r="I23" i="1" s="1"/>
  <c r="F25" i="1"/>
  <c r="I25" i="1" s="1"/>
  <c r="F26" i="1"/>
  <c r="I26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7" i="1"/>
  <c r="H23" i="1"/>
  <c r="C43" i="1"/>
  <c r="G43" i="1"/>
  <c r="H43" i="1" s="1"/>
  <c r="I43" i="1" l="1"/>
  <c r="F43" i="1" s="1"/>
  <c r="I47" i="1" l="1"/>
  <c r="E53" i="1" s="1"/>
  <c r="G53" i="1"/>
  <c r="G51" i="1"/>
  <c r="D55" i="1"/>
  <c r="D54" i="1"/>
  <c r="D52" i="1"/>
  <c r="F55" i="1"/>
  <c r="C52" i="1"/>
  <c r="F53" i="1"/>
  <c r="D51" i="1"/>
  <c r="F54" i="1"/>
  <c r="F52" i="1"/>
  <c r="F51" i="1"/>
  <c r="C55" i="1"/>
  <c r="C53" i="1"/>
  <c r="E55" i="1"/>
  <c r="D53" i="1"/>
  <c r="G54" i="1"/>
  <c r="E52" i="1"/>
  <c r="G55" i="1"/>
  <c r="C54" i="1"/>
  <c r="G52" i="1"/>
  <c r="C51" i="1"/>
  <c r="E54" i="1"/>
  <c r="E51" i="1"/>
</calcChain>
</file>

<file path=xl/sharedStrings.xml><?xml version="1.0" encoding="utf-8"?>
<sst xmlns="http://schemas.openxmlformats.org/spreadsheetml/2006/main" count="46" uniqueCount="46">
  <si>
    <t>June</t>
  </si>
  <si>
    <t>July</t>
  </si>
  <si>
    <t>August</t>
  </si>
  <si>
    <t>September</t>
  </si>
  <si>
    <t>October</t>
  </si>
  <si>
    <t>November</t>
  </si>
  <si>
    <t>Average Rate</t>
  </si>
  <si>
    <t>Days Rented</t>
  </si>
  <si>
    <t>January - Holiday</t>
  </si>
  <si>
    <t>January - Non-Holiday</t>
  </si>
  <si>
    <t>December - non-Holiday</t>
  </si>
  <si>
    <t>February - early</t>
  </si>
  <si>
    <t>February - late</t>
  </si>
  <si>
    <t>March - early</t>
  </si>
  <si>
    <t>March - late</t>
  </si>
  <si>
    <t>Gross Revenue</t>
  </si>
  <si>
    <t>Occupancy %</t>
  </si>
  <si>
    <t># of Days</t>
  </si>
  <si>
    <t>Sensitivity Analysis</t>
  </si>
  <si>
    <t># of Nights rented</t>
  </si>
  <si>
    <t>Average Nightly Rate</t>
  </si>
  <si>
    <t>Advertised Rates</t>
  </si>
  <si>
    <t>December - New Year</t>
  </si>
  <si>
    <t>December - Christmas</t>
  </si>
  <si>
    <t>Commission Rate:</t>
  </si>
  <si>
    <t>Property Address:</t>
  </si>
  <si>
    <t>Owner Name</t>
  </si>
  <si>
    <t>Acceptable Discount</t>
  </si>
  <si>
    <t>any representation or guarantee that any rental goals are attainable - and any projected numbers in this spreadsheet</t>
  </si>
  <si>
    <t>are solely to demonstrate the many variables that affect rental income.</t>
  </si>
  <si>
    <t>April (ski)</t>
  </si>
  <si>
    <t>April/May</t>
  </si>
  <si>
    <t>January - MLK</t>
  </si>
  <si>
    <t>February - Presidents Week</t>
  </si>
  <si>
    <t>© Resortia LLC</t>
  </si>
  <si>
    <t>123 Elm Street, Mountain Town, USA</t>
  </si>
  <si>
    <t>1.  Enter target advertised gross nightly rates in column D for each rate period</t>
  </si>
  <si>
    <t>2.  Enter the acceptable discount for each time period in column E</t>
  </si>
  <si>
    <t>3.  Enter your projections on nights rented for each time period - factoring in personal use, and historic performance</t>
  </si>
  <si>
    <t>4.  Enter the commission to be paid to rental agency or property management company</t>
  </si>
  <si>
    <t>5. Review the matrix at the bottom of the sheet which will illustrate the range of revenue based on meeting, exceeding or falling short</t>
  </si>
  <si>
    <t>of nightly rates and occupancy.</t>
  </si>
  <si>
    <t>This proforma spreadsheet allows homeowners or Realtors  to project net revenue for their vacation home.  Sample data is provided to</t>
  </si>
  <si>
    <t>Instructions:</t>
  </si>
  <si>
    <t>PLEASE NOTE:  This worksheet is for discussion purpsoses only.  Resortia LLC or any of its affiliates is not making</t>
  </si>
  <si>
    <t>illustrate an example.  For assistance on developing your projections, please call us at 970-292-6657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</si>
</sst>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color indexed="17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2" fontId="2" fillId="0" borderId="1" xfId="1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42" fontId="2" fillId="0" borderId="0" xfId="1" applyNumberFormat="1" applyFont="1" applyBorder="1"/>
    <xf numFmtId="0" fontId="2" fillId="0" borderId="0" xfId="0" applyFont="1" applyBorder="1"/>
    <xf numFmtId="9" fontId="2" fillId="0" borderId="0" xfId="2" applyFont="1" applyBorder="1"/>
    <xf numFmtId="42" fontId="2" fillId="0" borderId="0" xfId="1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0" borderId="1" xfId="1" applyNumberFormat="1" applyFont="1" applyBorder="1"/>
    <xf numFmtId="9" fontId="2" fillId="0" borderId="1" xfId="0" applyNumberFormat="1" applyFont="1" applyBorder="1"/>
    <xf numFmtId="9" fontId="2" fillId="0" borderId="3" xfId="0" applyNumberFormat="1" applyFont="1" applyBorder="1"/>
    <xf numFmtId="9" fontId="2" fillId="0" borderId="4" xfId="0" applyNumberFormat="1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2" fontId="2" fillId="0" borderId="0" xfId="1" applyNumberFormat="1" applyFont="1"/>
    <xf numFmtId="42" fontId="2" fillId="2" borderId="6" xfId="0" applyNumberFormat="1" applyFont="1" applyFill="1" applyBorder="1"/>
    <xf numFmtId="164" fontId="2" fillId="3" borderId="2" xfId="1" applyNumberFormat="1" applyFont="1" applyFill="1" applyBorder="1"/>
    <xf numFmtId="164" fontId="2" fillId="3" borderId="1" xfId="1" applyNumberFormat="1" applyFont="1" applyFill="1" applyBorder="1"/>
    <xf numFmtId="164" fontId="2" fillId="3" borderId="3" xfId="1" applyNumberFormat="1" applyFont="1" applyFill="1" applyBorder="1"/>
    <xf numFmtId="164" fontId="2" fillId="3" borderId="4" xfId="1" applyNumberFormat="1" applyFont="1" applyFill="1" applyBorder="1"/>
    <xf numFmtId="164" fontId="2" fillId="3" borderId="7" xfId="1" applyNumberFormat="1" applyFont="1" applyFill="1" applyBorder="1"/>
    <xf numFmtId="164" fontId="2" fillId="3" borderId="5" xfId="1" applyNumberFormat="1" applyFont="1" applyFill="1" applyBorder="1"/>
    <xf numFmtId="164" fontId="2" fillId="3" borderId="8" xfId="1" applyNumberFormat="1" applyFont="1" applyFill="1" applyBorder="1"/>
    <xf numFmtId="164" fontId="2" fillId="3" borderId="9" xfId="1" applyNumberFormat="1" applyFont="1" applyFill="1" applyBorder="1"/>
    <xf numFmtId="164" fontId="2" fillId="4" borderId="2" xfId="1" applyNumberFormat="1" applyFont="1" applyFill="1" applyBorder="1"/>
    <xf numFmtId="164" fontId="2" fillId="4" borderId="1" xfId="1" applyNumberFormat="1" applyFont="1" applyFill="1" applyBorder="1"/>
    <xf numFmtId="164" fontId="2" fillId="4" borderId="3" xfId="1" applyNumberFormat="1" applyFont="1" applyFill="1" applyBorder="1"/>
    <xf numFmtId="164" fontId="2" fillId="4" borderId="4" xfId="1" applyNumberFormat="1" applyFont="1" applyFill="1" applyBorder="1"/>
    <xf numFmtId="164" fontId="2" fillId="4" borderId="7" xfId="1" applyNumberFormat="1" applyFont="1" applyFill="1" applyBorder="1"/>
    <xf numFmtId="164" fontId="2" fillId="4" borderId="5" xfId="1" applyNumberFormat="1" applyFont="1" applyFill="1" applyBorder="1"/>
    <xf numFmtId="164" fontId="2" fillId="4" borderId="8" xfId="1" applyNumberFormat="1" applyFont="1" applyFill="1" applyBorder="1"/>
    <xf numFmtId="164" fontId="2" fillId="4" borderId="9" xfId="1" applyNumberFormat="1" applyFont="1" applyFill="1" applyBorder="1"/>
    <xf numFmtId="9" fontId="2" fillId="0" borderId="0" xfId="2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42" fontId="3" fillId="0" borderId="1" xfId="1" applyNumberFormat="1" applyFont="1" applyBorder="1" applyAlignment="1">
      <alignment horizontal="center" wrapText="1"/>
    </xf>
    <xf numFmtId="42" fontId="2" fillId="0" borderId="10" xfId="1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center" wrapText="1"/>
    </xf>
    <xf numFmtId="42" fontId="2" fillId="0" borderId="13" xfId="1" applyNumberFormat="1" applyFont="1" applyBorder="1"/>
    <xf numFmtId="42" fontId="2" fillId="0" borderId="13" xfId="0" applyNumberFormat="1" applyFont="1" applyBorder="1"/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42" fontId="2" fillId="0" borderId="18" xfId="1" applyNumberFormat="1" applyFont="1" applyBorder="1"/>
    <xf numFmtId="0" fontId="2" fillId="0" borderId="18" xfId="0" applyFont="1" applyBorder="1"/>
    <xf numFmtId="0" fontId="2" fillId="0" borderId="19" xfId="0" applyFont="1" applyBorder="1"/>
    <xf numFmtId="42" fontId="2" fillId="0" borderId="1" xfId="1" applyNumberFormat="1" applyFont="1" applyBorder="1" applyAlignment="1">
      <alignment horizontal="center"/>
    </xf>
    <xf numFmtId="42" fontId="2" fillId="0" borderId="15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42" fontId="4" fillId="0" borderId="0" xfId="1" applyNumberFormat="1" applyFont="1" applyBorder="1" applyProtection="1">
      <protection locked="0"/>
    </xf>
    <xf numFmtId="9" fontId="4" fillId="0" borderId="0" xfId="1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9" fontId="4" fillId="0" borderId="13" xfId="2" applyFont="1" applyBorder="1" applyProtection="1">
      <protection locked="0"/>
    </xf>
    <xf numFmtId="0" fontId="4" fillId="0" borderId="24" xfId="0" applyFont="1" applyBorder="1" applyAlignment="1" applyProtection="1">
      <protection locked="0"/>
    </xf>
    <xf numFmtId="0" fontId="2" fillId="5" borderId="0" xfId="0" applyFont="1" applyFill="1" applyBorder="1"/>
    <xf numFmtId="0" fontId="5" fillId="0" borderId="0" xfId="0" applyFont="1"/>
    <xf numFmtId="0" fontId="4" fillId="0" borderId="23" xfId="0" applyFont="1" applyBorder="1" applyAlignment="1" applyProtection="1">
      <protection locked="0"/>
    </xf>
    <xf numFmtId="0" fontId="2" fillId="0" borderId="12" xfId="0" applyFont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643467</xdr:colOff>
      <xdr:row>0</xdr:row>
      <xdr:rowOff>42334</xdr:rowOff>
    </xdr:from>
    <xdr:to>
      <xdr:col>8</xdr:col>
      <xdr:colOff>1037166</xdr:colOff>
      <xdr:row>4</xdr:row>
      <xdr:rowOff>35435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BA1EE9-0470-014F-AEDC-1833FB101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7400" y="42334"/>
          <a:ext cx="4068233" cy="602701"/>
        </a:xfrm>
        <a:prstGeom prst="rect">
          <a:avLst/>
        </a:prstGeom>
      </xdr:spPr>
    </xdr:pic>
    <xdr:clientData/>
  </xdr:twoCellAnchor>
  <xdr:twoCellAnchor editAs="oneCell">
    <xdr:from>
      <xdr:col>0</xdr:col>
      <xdr:colOff>65778</xdr:colOff>
      <xdr:row>0</xdr:row>
      <xdr:rowOff>43179</xdr:rowOff>
    </xdr:from>
    <xdr:to>
      <xdr:col>3</xdr:col>
      <xdr:colOff>152405</xdr:colOff>
      <xdr:row>4</xdr:row>
      <xdr:rowOff>33867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F95A4B-0F67-7241-81C2-41EEB2C6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78" y="43179"/>
          <a:ext cx="2770560" cy="600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M74"/>
  <sheetViews>
    <sheetView tabSelected="1" zoomScale="150" zoomScaleNormal="150" zoomScalePageLayoutView="150" workbookViewId="0">
      <selection activeCell="A27" sqref="A27"/>
    </sheetView>
  </sheetViews>
  <sheetFormatPr baseColWidth="10" defaultColWidth="9.1640625" defaultRowHeight="12" x14ac:dyDescent="0.15"/>
  <cols>
    <col min="1" max="1" width="20" style="4" customWidth="1"/>
    <col min="2" max="2" width="6.6640625" style="17" customWidth="1"/>
    <col min="3" max="3" width="8.5" style="18" bestFit="1" customWidth="1"/>
    <col min="4" max="4" width="9" style="18" customWidth="1"/>
    <col min="5" max="5" width="9.33203125" style="4" customWidth="1"/>
    <col min="6" max="6" width="10.1640625" style="4" customWidth="1"/>
    <col min="7" max="7" width="10" style="4" bestFit="1" customWidth="1"/>
    <col min="8" max="8" width="9.6640625" style="4" customWidth="1"/>
    <col min="9" max="9" width="13.83203125" style="4" customWidth="1"/>
    <col min="10" max="16384" width="9.1640625" style="4"/>
  </cols>
  <sheetData>
    <row r="6" spans="1:1" x14ac:dyDescent="0.15">
      <c r="A6" s="4" t="s">
        <v>42</v>
      </c>
    </row>
    <row r="7" spans="1:1" x14ac:dyDescent="0.15">
      <c r="A7" s="4" t="s">
        <v>45</v>
      </c>
    </row>
    <row r="9" spans="1:1" x14ac:dyDescent="0.15">
      <c r="A9" s="4" t="s">
        <v>43</v>
      </c>
    </row>
    <row r="11" spans="1:1" x14ac:dyDescent="0.15">
      <c r="A11" s="4" t="s">
        <v>36</v>
      </c>
    </row>
    <row r="12" spans="1:1" x14ac:dyDescent="0.15">
      <c r="A12" s="4" t="s">
        <v>37</v>
      </c>
    </row>
    <row r="13" spans="1:1" x14ac:dyDescent="0.15">
      <c r="A13" s="4" t="s">
        <v>38</v>
      </c>
    </row>
    <row r="14" spans="1:1" x14ac:dyDescent="0.15">
      <c r="A14" s="4" t="s">
        <v>39</v>
      </c>
    </row>
    <row r="15" spans="1:1" x14ac:dyDescent="0.15">
      <c r="A15" s="4" t="s">
        <v>40</v>
      </c>
    </row>
    <row r="16" spans="1:1" x14ac:dyDescent="0.15">
      <c r="A16" s="4" t="s">
        <v>41</v>
      </c>
    </row>
    <row r="17" spans="1:9" ht="13" thickBot="1" x14ac:dyDescent="0.2"/>
    <row r="18" spans="1:9" x14ac:dyDescent="0.15">
      <c r="A18" s="40" t="s">
        <v>25</v>
      </c>
      <c r="B18" s="67" t="s">
        <v>35</v>
      </c>
      <c r="C18" s="56"/>
      <c r="D18" s="56"/>
      <c r="E18" s="56"/>
      <c r="F18" s="56"/>
      <c r="G18" s="56"/>
      <c r="H18" s="56"/>
      <c r="I18" s="57"/>
    </row>
    <row r="19" spans="1:9" x14ac:dyDescent="0.15">
      <c r="A19" s="41" t="s">
        <v>26</v>
      </c>
      <c r="B19" s="64"/>
      <c r="C19" s="58"/>
      <c r="D19" s="58"/>
      <c r="E19" s="58"/>
      <c r="F19" s="58"/>
      <c r="G19" s="58"/>
      <c r="H19" s="58"/>
      <c r="I19" s="59"/>
    </row>
    <row r="20" spans="1:9" x14ac:dyDescent="0.15">
      <c r="A20" s="41"/>
      <c r="B20" s="5"/>
      <c r="C20" s="6"/>
      <c r="D20" s="39"/>
      <c r="E20" s="7"/>
      <c r="F20" s="7"/>
      <c r="G20" s="7"/>
      <c r="H20" s="7"/>
      <c r="I20" s="42"/>
    </row>
    <row r="21" spans="1:9" ht="25.5" customHeight="1" x14ac:dyDescent="0.15">
      <c r="A21" s="43"/>
      <c r="B21" s="1"/>
      <c r="C21" s="2" t="s">
        <v>17</v>
      </c>
      <c r="D21" s="37" t="s">
        <v>21</v>
      </c>
      <c r="E21" s="38" t="s">
        <v>27</v>
      </c>
      <c r="F21" s="3" t="s">
        <v>6</v>
      </c>
      <c r="G21" s="2" t="s">
        <v>7</v>
      </c>
      <c r="H21" s="2" t="s">
        <v>16</v>
      </c>
      <c r="I21" s="44" t="s">
        <v>15</v>
      </c>
    </row>
    <row r="22" spans="1:9" x14ac:dyDescent="0.15">
      <c r="A22" s="41"/>
      <c r="B22" s="5"/>
      <c r="C22" s="5"/>
      <c r="D22" s="5"/>
      <c r="E22" s="6"/>
      <c r="F22" s="6"/>
      <c r="G22" s="7"/>
      <c r="H22" s="7"/>
      <c r="I22" s="42"/>
    </row>
    <row r="23" spans="1:9" x14ac:dyDescent="0.15">
      <c r="A23" s="68" t="s">
        <v>8</v>
      </c>
      <c r="B23" s="5"/>
      <c r="C23" s="5">
        <v>3</v>
      </c>
      <c r="D23" s="60">
        <v>1000</v>
      </c>
      <c r="E23" s="61">
        <v>0.05</v>
      </c>
      <c r="F23" s="6">
        <f>D23*(1-E23)</f>
        <v>950</v>
      </c>
      <c r="G23" s="62">
        <v>2</v>
      </c>
      <c r="H23" s="8">
        <f t="shared" ref="H23:H41" si="0">G23/C23</f>
        <v>0.66666666666666663</v>
      </c>
      <c r="I23" s="45">
        <f t="shared" ref="I23:I41" si="1">G23*F23</f>
        <v>1900</v>
      </c>
    </row>
    <row r="24" spans="1:9" x14ac:dyDescent="0.15">
      <c r="A24" s="68" t="s">
        <v>32</v>
      </c>
      <c r="B24" s="5"/>
      <c r="C24" s="5">
        <v>3</v>
      </c>
      <c r="D24" s="60">
        <v>800</v>
      </c>
      <c r="E24" s="61">
        <v>0.05</v>
      </c>
      <c r="F24" s="6">
        <f>D24*(1-E24)</f>
        <v>760</v>
      </c>
      <c r="G24" s="62">
        <v>2</v>
      </c>
      <c r="H24" s="8">
        <f t="shared" ref="H24" si="2">G24/C24</f>
        <v>0.66666666666666663</v>
      </c>
      <c r="I24" s="45">
        <f t="shared" ref="I24" si="3">G24*F24</f>
        <v>1520</v>
      </c>
    </row>
    <row r="25" spans="1:9" x14ac:dyDescent="0.15">
      <c r="A25" s="68" t="s">
        <v>9</v>
      </c>
      <c r="B25" s="5"/>
      <c r="C25" s="5">
        <v>25</v>
      </c>
      <c r="D25" s="60">
        <v>600</v>
      </c>
      <c r="E25" s="61">
        <v>0.15</v>
      </c>
      <c r="F25" s="6">
        <f t="shared" ref="F25:F41" si="4">D25*(1-E25)</f>
        <v>510</v>
      </c>
      <c r="G25" s="62">
        <v>14</v>
      </c>
      <c r="H25" s="8">
        <f t="shared" si="0"/>
        <v>0.56000000000000005</v>
      </c>
      <c r="I25" s="45">
        <f t="shared" si="1"/>
        <v>7140</v>
      </c>
    </row>
    <row r="26" spans="1:9" x14ac:dyDescent="0.15">
      <c r="A26" s="68" t="s">
        <v>11</v>
      </c>
      <c r="B26" s="5"/>
      <c r="C26" s="5">
        <v>17</v>
      </c>
      <c r="D26" s="60">
        <v>600</v>
      </c>
      <c r="E26" s="61">
        <v>0.15</v>
      </c>
      <c r="F26" s="6">
        <f t="shared" si="4"/>
        <v>510</v>
      </c>
      <c r="G26" s="62">
        <v>5</v>
      </c>
      <c r="H26" s="8">
        <f t="shared" si="0"/>
        <v>0.29411764705882354</v>
      </c>
      <c r="I26" s="45">
        <f t="shared" si="1"/>
        <v>2550</v>
      </c>
    </row>
    <row r="27" spans="1:9" x14ac:dyDescent="0.15">
      <c r="A27" s="68" t="s">
        <v>33</v>
      </c>
      <c r="B27" s="5"/>
      <c r="C27" s="5">
        <v>5</v>
      </c>
      <c r="D27" s="60">
        <v>850</v>
      </c>
      <c r="E27" s="61">
        <v>0.15</v>
      </c>
      <c r="F27" s="6">
        <f t="shared" ref="F27" si="5">D27*(1-E27)</f>
        <v>722.5</v>
      </c>
      <c r="G27" s="62">
        <v>5</v>
      </c>
      <c r="H27" s="8">
        <f t="shared" ref="H27" si="6">G27/C27</f>
        <v>1</v>
      </c>
      <c r="I27" s="45">
        <f t="shared" ref="I27" si="7">G27*F27</f>
        <v>3612.5</v>
      </c>
    </row>
    <row r="28" spans="1:9" x14ac:dyDescent="0.15">
      <c r="A28" s="68" t="s">
        <v>12</v>
      </c>
      <c r="B28" s="5"/>
      <c r="C28" s="5">
        <v>6</v>
      </c>
      <c r="D28" s="60">
        <v>700</v>
      </c>
      <c r="E28" s="61">
        <v>0.05</v>
      </c>
      <c r="F28" s="6">
        <f t="shared" si="4"/>
        <v>665</v>
      </c>
      <c r="G28" s="62">
        <v>9</v>
      </c>
      <c r="H28" s="8">
        <f t="shared" si="0"/>
        <v>1.5</v>
      </c>
      <c r="I28" s="45">
        <f t="shared" si="1"/>
        <v>5985</v>
      </c>
    </row>
    <row r="29" spans="1:9" x14ac:dyDescent="0.15">
      <c r="A29" s="68" t="s">
        <v>13</v>
      </c>
      <c r="B29" s="5"/>
      <c r="C29" s="5">
        <v>25</v>
      </c>
      <c r="D29" s="60">
        <v>700</v>
      </c>
      <c r="E29" s="61">
        <v>0.1</v>
      </c>
      <c r="F29" s="6">
        <f t="shared" si="4"/>
        <v>630</v>
      </c>
      <c r="G29" s="62">
        <v>15</v>
      </c>
      <c r="H29" s="8">
        <f t="shared" si="0"/>
        <v>0.6</v>
      </c>
      <c r="I29" s="45">
        <f t="shared" si="1"/>
        <v>9450</v>
      </c>
    </row>
    <row r="30" spans="1:9" x14ac:dyDescent="0.15">
      <c r="A30" s="68" t="s">
        <v>14</v>
      </c>
      <c r="B30" s="5"/>
      <c r="C30" s="5">
        <v>6</v>
      </c>
      <c r="D30" s="60">
        <v>600</v>
      </c>
      <c r="E30" s="61">
        <v>0.2</v>
      </c>
      <c r="F30" s="6">
        <f t="shared" si="4"/>
        <v>480</v>
      </c>
      <c r="G30" s="62">
        <v>3</v>
      </c>
      <c r="H30" s="8">
        <f t="shared" si="0"/>
        <v>0.5</v>
      </c>
      <c r="I30" s="45">
        <f t="shared" si="1"/>
        <v>1440</v>
      </c>
    </row>
    <row r="31" spans="1:9" x14ac:dyDescent="0.15">
      <c r="A31" s="68" t="s">
        <v>30</v>
      </c>
      <c r="B31" s="5"/>
      <c r="C31" s="5">
        <v>16</v>
      </c>
      <c r="D31" s="60">
        <v>450</v>
      </c>
      <c r="E31" s="61">
        <v>0.2</v>
      </c>
      <c r="F31" s="6">
        <f t="shared" si="4"/>
        <v>360</v>
      </c>
      <c r="G31" s="62">
        <v>5</v>
      </c>
      <c r="H31" s="8">
        <f t="shared" si="0"/>
        <v>0.3125</v>
      </c>
      <c r="I31" s="45">
        <f t="shared" si="1"/>
        <v>1800</v>
      </c>
    </row>
    <row r="32" spans="1:9" x14ac:dyDescent="0.15">
      <c r="A32" s="68" t="s">
        <v>31</v>
      </c>
      <c r="B32" s="5"/>
      <c r="C32" s="5">
        <v>45</v>
      </c>
      <c r="D32" s="60">
        <v>350</v>
      </c>
      <c r="E32" s="61">
        <v>0.25</v>
      </c>
      <c r="F32" s="6">
        <f t="shared" si="4"/>
        <v>262.5</v>
      </c>
      <c r="G32" s="62">
        <v>0</v>
      </c>
      <c r="H32" s="8">
        <f t="shared" si="0"/>
        <v>0</v>
      </c>
      <c r="I32" s="45">
        <f t="shared" si="1"/>
        <v>0</v>
      </c>
    </row>
    <row r="33" spans="1:9" x14ac:dyDescent="0.15">
      <c r="A33" s="68" t="s">
        <v>0</v>
      </c>
      <c r="B33" s="5"/>
      <c r="C33" s="5">
        <v>30</v>
      </c>
      <c r="D33" s="60">
        <v>425</v>
      </c>
      <c r="E33" s="61">
        <v>0.25</v>
      </c>
      <c r="F33" s="6">
        <f t="shared" si="4"/>
        <v>318.75</v>
      </c>
      <c r="G33" s="62">
        <v>6</v>
      </c>
      <c r="H33" s="8">
        <f t="shared" si="0"/>
        <v>0.2</v>
      </c>
      <c r="I33" s="45">
        <f t="shared" si="1"/>
        <v>1912.5</v>
      </c>
    </row>
    <row r="34" spans="1:9" x14ac:dyDescent="0.15">
      <c r="A34" s="68" t="s">
        <v>1</v>
      </c>
      <c r="B34" s="5"/>
      <c r="C34" s="5">
        <v>31</v>
      </c>
      <c r="D34" s="60">
        <v>500</v>
      </c>
      <c r="E34" s="61">
        <v>0.1</v>
      </c>
      <c r="F34" s="6">
        <f t="shared" si="4"/>
        <v>450</v>
      </c>
      <c r="G34" s="62">
        <v>12</v>
      </c>
      <c r="H34" s="8">
        <f t="shared" si="0"/>
        <v>0.38709677419354838</v>
      </c>
      <c r="I34" s="45">
        <f t="shared" si="1"/>
        <v>5400</v>
      </c>
    </row>
    <row r="35" spans="1:9" x14ac:dyDescent="0.15">
      <c r="A35" s="68" t="s">
        <v>2</v>
      </c>
      <c r="B35" s="5"/>
      <c r="C35" s="5">
        <v>31</v>
      </c>
      <c r="D35" s="60">
        <v>475</v>
      </c>
      <c r="E35" s="61">
        <v>0.15</v>
      </c>
      <c r="F35" s="6">
        <f t="shared" si="4"/>
        <v>403.75</v>
      </c>
      <c r="G35" s="62">
        <v>10</v>
      </c>
      <c r="H35" s="8">
        <f t="shared" si="0"/>
        <v>0.32258064516129031</v>
      </c>
      <c r="I35" s="45">
        <f t="shared" si="1"/>
        <v>4037.5</v>
      </c>
    </row>
    <row r="36" spans="1:9" x14ac:dyDescent="0.15">
      <c r="A36" s="68" t="s">
        <v>3</v>
      </c>
      <c r="B36" s="5"/>
      <c r="C36" s="5">
        <v>30</v>
      </c>
      <c r="D36" s="60">
        <v>475</v>
      </c>
      <c r="E36" s="61">
        <v>0.25</v>
      </c>
      <c r="F36" s="6">
        <f t="shared" si="4"/>
        <v>356.25</v>
      </c>
      <c r="G36" s="62">
        <v>6</v>
      </c>
      <c r="H36" s="8">
        <f t="shared" si="0"/>
        <v>0.2</v>
      </c>
      <c r="I36" s="45">
        <f t="shared" si="1"/>
        <v>2137.5</v>
      </c>
    </row>
    <row r="37" spans="1:9" x14ac:dyDescent="0.15">
      <c r="A37" s="68" t="s">
        <v>4</v>
      </c>
      <c r="B37" s="5"/>
      <c r="C37" s="5">
        <v>31</v>
      </c>
      <c r="D37" s="60">
        <v>350</v>
      </c>
      <c r="E37" s="61">
        <v>0.25</v>
      </c>
      <c r="F37" s="6">
        <f t="shared" si="4"/>
        <v>262.5</v>
      </c>
      <c r="G37" s="62">
        <v>3</v>
      </c>
      <c r="H37" s="8">
        <f t="shared" si="0"/>
        <v>9.6774193548387094E-2</v>
      </c>
      <c r="I37" s="45">
        <f t="shared" si="1"/>
        <v>787.5</v>
      </c>
    </row>
    <row r="38" spans="1:9" x14ac:dyDescent="0.15">
      <c r="A38" s="68" t="s">
        <v>5</v>
      </c>
      <c r="B38" s="5"/>
      <c r="C38" s="5">
        <v>30</v>
      </c>
      <c r="D38" s="60">
        <v>425</v>
      </c>
      <c r="E38" s="61">
        <v>0.25</v>
      </c>
      <c r="F38" s="6">
        <f t="shared" si="4"/>
        <v>318.75</v>
      </c>
      <c r="G38" s="62">
        <v>3</v>
      </c>
      <c r="H38" s="8">
        <f t="shared" si="0"/>
        <v>0.1</v>
      </c>
      <c r="I38" s="45">
        <f t="shared" si="1"/>
        <v>956.25</v>
      </c>
    </row>
    <row r="39" spans="1:9" x14ac:dyDescent="0.15">
      <c r="A39" s="68" t="s">
        <v>10</v>
      </c>
      <c r="B39" s="5"/>
      <c r="C39" s="5">
        <v>17</v>
      </c>
      <c r="D39" s="60">
        <v>600</v>
      </c>
      <c r="E39" s="61">
        <v>0.1</v>
      </c>
      <c r="F39" s="6">
        <f t="shared" si="4"/>
        <v>540</v>
      </c>
      <c r="G39" s="62">
        <v>5</v>
      </c>
      <c r="H39" s="8">
        <f t="shared" si="0"/>
        <v>0.29411764705882354</v>
      </c>
      <c r="I39" s="45">
        <f t="shared" si="1"/>
        <v>2700</v>
      </c>
    </row>
    <row r="40" spans="1:9" x14ac:dyDescent="0.15">
      <c r="A40" s="68" t="s">
        <v>23</v>
      </c>
      <c r="B40" s="5"/>
      <c r="C40" s="5">
        <v>7</v>
      </c>
      <c r="D40" s="60">
        <v>800</v>
      </c>
      <c r="E40" s="61">
        <v>0.15</v>
      </c>
      <c r="F40" s="6">
        <f t="shared" si="4"/>
        <v>680</v>
      </c>
      <c r="G40" s="62">
        <v>5</v>
      </c>
      <c r="H40" s="8">
        <f t="shared" si="0"/>
        <v>0.7142857142857143</v>
      </c>
      <c r="I40" s="45">
        <f t="shared" si="1"/>
        <v>3400</v>
      </c>
    </row>
    <row r="41" spans="1:9" x14ac:dyDescent="0.15">
      <c r="A41" s="68" t="s">
        <v>22</v>
      </c>
      <c r="B41" s="5"/>
      <c r="C41" s="5">
        <v>7</v>
      </c>
      <c r="D41" s="60">
        <v>1000</v>
      </c>
      <c r="E41" s="61">
        <v>0.05</v>
      </c>
      <c r="F41" s="6">
        <f t="shared" si="4"/>
        <v>950</v>
      </c>
      <c r="G41" s="62">
        <v>7</v>
      </c>
      <c r="H41" s="8">
        <f t="shared" si="0"/>
        <v>1</v>
      </c>
      <c r="I41" s="45">
        <f t="shared" si="1"/>
        <v>6650</v>
      </c>
    </row>
    <row r="42" spans="1:9" x14ac:dyDescent="0.15">
      <c r="A42" s="41"/>
      <c r="B42" s="5"/>
      <c r="C42" s="5"/>
      <c r="D42" s="5"/>
      <c r="E42" s="7"/>
      <c r="F42" s="6"/>
      <c r="G42" s="7"/>
      <c r="H42" s="7"/>
      <c r="I42" s="42"/>
    </row>
    <row r="43" spans="1:9" x14ac:dyDescent="0.15">
      <c r="A43" s="41"/>
      <c r="B43" s="5"/>
      <c r="C43" s="5">
        <f>SUM(C23:C41)</f>
        <v>365</v>
      </c>
      <c r="D43" s="5"/>
      <c r="E43" s="7"/>
      <c r="F43" s="6">
        <f>IFERROR(I43/G43,0)</f>
        <v>541.6987179487179</v>
      </c>
      <c r="G43" s="7">
        <f>SUM(G23:G41)</f>
        <v>117</v>
      </c>
      <c r="H43" s="8">
        <f>G43/C43</f>
        <v>0.32054794520547947</v>
      </c>
      <c r="I43" s="45">
        <f>SUM(I23:I42)</f>
        <v>63378.75</v>
      </c>
    </row>
    <row r="44" spans="1:9" x14ac:dyDescent="0.15">
      <c r="A44" s="41"/>
      <c r="B44" s="5"/>
      <c r="C44" s="5"/>
      <c r="D44" s="5"/>
      <c r="E44" s="6"/>
      <c r="F44" s="6"/>
      <c r="G44" s="7"/>
      <c r="H44" s="8"/>
      <c r="I44" s="45"/>
    </row>
    <row r="45" spans="1:9" x14ac:dyDescent="0.15">
      <c r="A45" s="41"/>
      <c r="B45" s="5"/>
      <c r="C45" s="5"/>
      <c r="D45" s="5"/>
      <c r="E45" s="6"/>
      <c r="F45" s="6"/>
      <c r="G45" s="7"/>
      <c r="H45" s="36" t="s">
        <v>24</v>
      </c>
      <c r="I45" s="63">
        <v>0.18</v>
      </c>
    </row>
    <row r="46" spans="1:9" x14ac:dyDescent="0.15">
      <c r="A46" s="41"/>
      <c r="B46" s="5"/>
      <c r="C46" s="6"/>
      <c r="D46" s="6"/>
      <c r="E46" s="7"/>
      <c r="F46" s="7"/>
      <c r="G46" s="8"/>
      <c r="H46" s="6"/>
      <c r="I46" s="42"/>
    </row>
    <row r="47" spans="1:9" x14ac:dyDescent="0.15">
      <c r="A47" s="41"/>
      <c r="B47" s="5"/>
      <c r="C47" s="6"/>
      <c r="D47" s="6"/>
      <c r="E47" s="7"/>
      <c r="F47" s="7"/>
      <c r="G47" s="8"/>
      <c r="H47" s="9" t="str">
        <f>"Net revenue after "&amp;I45*100&amp;"% commission"</f>
        <v>Net revenue after 18% commission</v>
      </c>
      <c r="I47" s="46">
        <f>I43*(1-I45)</f>
        <v>51970.575000000004</v>
      </c>
    </row>
    <row r="48" spans="1:9" x14ac:dyDescent="0.15">
      <c r="A48" s="41"/>
      <c r="B48" s="5"/>
      <c r="C48" s="6"/>
      <c r="D48" s="6"/>
      <c r="E48" s="7"/>
      <c r="F48" s="7"/>
      <c r="G48" s="7"/>
      <c r="H48" s="7"/>
      <c r="I48" s="42"/>
    </row>
    <row r="49" spans="1:13" x14ac:dyDescent="0.15">
      <c r="A49" s="43" t="s">
        <v>18</v>
      </c>
      <c r="B49" s="1"/>
      <c r="C49" s="52" t="s">
        <v>19</v>
      </c>
      <c r="D49" s="52"/>
      <c r="E49" s="52"/>
      <c r="F49" s="52"/>
      <c r="G49" s="52"/>
      <c r="H49" s="52"/>
      <c r="I49" s="53"/>
    </row>
    <row r="50" spans="1:13" x14ac:dyDescent="0.15">
      <c r="A50" s="41"/>
      <c r="B50" s="10"/>
      <c r="C50" s="11">
        <v>0.8</v>
      </c>
      <c r="D50" s="12">
        <v>0.9</v>
      </c>
      <c r="E50" s="13">
        <v>1</v>
      </c>
      <c r="F50" s="13">
        <v>1.1000000000000001</v>
      </c>
      <c r="G50" s="14">
        <v>1.2</v>
      </c>
      <c r="H50" s="7"/>
      <c r="I50" s="42"/>
    </row>
    <row r="51" spans="1:13" x14ac:dyDescent="0.15">
      <c r="A51" s="54" t="s">
        <v>20</v>
      </c>
      <c r="B51" s="15">
        <v>0.8</v>
      </c>
      <c r="C51" s="28">
        <f t="shared" ref="C51:G52" si="8">$E$53*C$50*$B51</f>
        <v>33261.168000000005</v>
      </c>
      <c r="D51" s="29">
        <f t="shared" si="8"/>
        <v>37418.814000000006</v>
      </c>
      <c r="E51" s="29">
        <f t="shared" si="8"/>
        <v>41576.460000000006</v>
      </c>
      <c r="F51" s="29">
        <f t="shared" si="8"/>
        <v>45734.106000000007</v>
      </c>
      <c r="G51" s="30">
        <f t="shared" si="8"/>
        <v>49891.752000000008</v>
      </c>
      <c r="H51" s="7"/>
      <c r="I51" s="42"/>
    </row>
    <row r="52" spans="1:13" x14ac:dyDescent="0.15">
      <c r="A52" s="54"/>
      <c r="B52" s="15">
        <v>0.9</v>
      </c>
      <c r="C52" s="31">
        <f t="shared" si="8"/>
        <v>37418.814000000006</v>
      </c>
      <c r="D52" s="20">
        <f t="shared" si="8"/>
        <v>42096.16575</v>
      </c>
      <c r="E52" s="21">
        <f t="shared" si="8"/>
        <v>46773.517500000002</v>
      </c>
      <c r="F52" s="22">
        <f t="shared" si="8"/>
        <v>51450.869250000011</v>
      </c>
      <c r="G52" s="32">
        <f t="shared" si="8"/>
        <v>56128.221000000005</v>
      </c>
      <c r="H52" s="7"/>
      <c r="I52" s="42"/>
    </row>
    <row r="53" spans="1:13" x14ac:dyDescent="0.15">
      <c r="A53" s="54"/>
      <c r="B53" s="15">
        <v>1</v>
      </c>
      <c r="C53" s="31">
        <f t="shared" ref="C53:D55" si="9">$E$53*C$50*$B53</f>
        <v>41576.460000000006</v>
      </c>
      <c r="D53" s="23">
        <f t="shared" si="9"/>
        <v>46773.517500000002</v>
      </c>
      <c r="E53" s="19">
        <f>I47</f>
        <v>51970.575000000004</v>
      </c>
      <c r="F53" s="24">
        <f t="shared" ref="F53:G55" si="10">$E$53*F$50*$B53</f>
        <v>57167.632500000007</v>
      </c>
      <c r="G53" s="32">
        <f t="shared" si="10"/>
        <v>62364.69</v>
      </c>
      <c r="H53" s="7"/>
      <c r="I53" s="42"/>
    </row>
    <row r="54" spans="1:13" x14ac:dyDescent="0.15">
      <c r="A54" s="54"/>
      <c r="B54" s="15">
        <v>1.1000000000000001</v>
      </c>
      <c r="C54" s="31">
        <f t="shared" si="9"/>
        <v>45734.106000000014</v>
      </c>
      <c r="D54" s="25">
        <f t="shared" si="9"/>
        <v>51450.869250000003</v>
      </c>
      <c r="E54" s="26">
        <f>$E$53*E$50*$B54</f>
        <v>57167.632500000007</v>
      </c>
      <c r="F54" s="27">
        <f t="shared" si="10"/>
        <v>62884.395750000011</v>
      </c>
      <c r="G54" s="32">
        <f t="shared" si="10"/>
        <v>68601.159000000014</v>
      </c>
      <c r="H54" s="7"/>
      <c r="I54" s="42"/>
    </row>
    <row r="55" spans="1:13" x14ac:dyDescent="0.15">
      <c r="A55" s="55"/>
      <c r="B55" s="16">
        <v>1.2</v>
      </c>
      <c r="C55" s="33">
        <f t="shared" si="9"/>
        <v>49891.752000000008</v>
      </c>
      <c r="D55" s="34">
        <f t="shared" si="9"/>
        <v>56128.220999999998</v>
      </c>
      <c r="E55" s="34">
        <f>$E$53*E$50*$B55</f>
        <v>62364.69</v>
      </c>
      <c r="F55" s="34">
        <f t="shared" si="10"/>
        <v>68601.159</v>
      </c>
      <c r="G55" s="35">
        <f t="shared" si="10"/>
        <v>74837.627999999997</v>
      </c>
      <c r="H55" s="7"/>
      <c r="I55" s="42"/>
    </row>
    <row r="56" spans="1:13" ht="13" thickBot="1" x14ac:dyDescent="0.2">
      <c r="A56" s="47"/>
      <c r="B56" s="48"/>
      <c r="C56" s="49"/>
      <c r="D56" s="49"/>
      <c r="E56" s="50"/>
      <c r="F56" s="50"/>
      <c r="G56" s="50"/>
      <c r="H56" s="50"/>
      <c r="I56" s="51"/>
    </row>
    <row r="58" spans="1:13" x14ac:dyDescent="0.15">
      <c r="A58" s="66" t="s">
        <v>34</v>
      </c>
      <c r="J58" s="65"/>
      <c r="K58" s="7"/>
      <c r="L58" s="7"/>
      <c r="M58" s="7"/>
    </row>
    <row r="59" spans="1:13" x14ac:dyDescent="0.15">
      <c r="J59" s="65"/>
      <c r="K59" s="7"/>
      <c r="L59" s="7"/>
      <c r="M59" s="7"/>
    </row>
    <row r="60" spans="1:13" x14ac:dyDescent="0.15">
      <c r="A60" s="4" t="s">
        <v>44</v>
      </c>
      <c r="J60" s="65"/>
      <c r="K60" s="7"/>
      <c r="L60" s="7"/>
      <c r="M60" s="7"/>
    </row>
    <row r="61" spans="1:13" x14ac:dyDescent="0.15">
      <c r="A61" s="4" t="s">
        <v>28</v>
      </c>
      <c r="J61" s="65"/>
      <c r="K61" s="7"/>
      <c r="L61" s="7"/>
      <c r="M61" s="7"/>
    </row>
    <row r="62" spans="1:13" x14ac:dyDescent="0.15">
      <c r="A62" s="4" t="s">
        <v>29</v>
      </c>
      <c r="J62" s="65"/>
      <c r="K62" s="7"/>
      <c r="L62" s="7"/>
      <c r="M62" s="7"/>
    </row>
    <row r="63" spans="1:13" x14ac:dyDescent="0.15">
      <c r="J63" s="65"/>
      <c r="K63" s="7"/>
      <c r="L63" s="7"/>
      <c r="M63" s="7"/>
    </row>
    <row r="64" spans="1:13" x14ac:dyDescent="0.15">
      <c r="J64" s="65"/>
      <c r="K64" s="7"/>
      <c r="L64" s="7"/>
      <c r="M64" s="7"/>
    </row>
    <row r="65" spans="10:13" x14ac:dyDescent="0.15">
      <c r="J65" s="65"/>
      <c r="K65" s="7"/>
      <c r="L65" s="7"/>
      <c r="M65" s="7"/>
    </row>
    <row r="66" spans="10:13" x14ac:dyDescent="0.15">
      <c r="J66" s="65"/>
      <c r="K66" s="7"/>
      <c r="L66" s="7"/>
      <c r="M66" s="7"/>
    </row>
    <row r="67" spans="10:13" x14ac:dyDescent="0.15">
      <c r="J67" s="65"/>
      <c r="K67" s="7"/>
      <c r="L67" s="7"/>
      <c r="M67" s="7"/>
    </row>
    <row r="68" spans="10:13" x14ac:dyDescent="0.15">
      <c r="J68" s="65"/>
      <c r="K68" s="7"/>
      <c r="L68" s="7"/>
      <c r="M68" s="7"/>
    </row>
    <row r="69" spans="10:13" x14ac:dyDescent="0.15">
      <c r="J69" s="65"/>
      <c r="K69" s="7"/>
      <c r="L69" s="7"/>
      <c r="M69" s="7"/>
    </row>
    <row r="70" spans="10:13" x14ac:dyDescent="0.15">
      <c r="J70" s="7"/>
      <c r="K70" s="7"/>
      <c r="L70" s="7"/>
      <c r="M70" s="7"/>
    </row>
    <row r="71" spans="10:13" x14ac:dyDescent="0.15">
      <c r="J71" s="7"/>
      <c r="K71" s="7"/>
      <c r="L71" s="7"/>
      <c r="M71" s="7"/>
    </row>
    <row r="72" spans="10:13" x14ac:dyDescent="0.15">
      <c r="J72" s="7"/>
      <c r="K72" s="7"/>
      <c r="L72" s="7"/>
      <c r="M72" s="7"/>
    </row>
    <row r="73" spans="10:13" x14ac:dyDescent="0.15">
      <c r="J73" s="7"/>
      <c r="K73" s="7"/>
      <c r="L73" s="7"/>
      <c r="M73" s="7"/>
    </row>
    <row r="74" spans="10:13" x14ac:dyDescent="0.15">
      <c r="J74" s="7"/>
      <c r="K74" s="7"/>
      <c r="L74" s="7"/>
      <c r="M74" s="7"/>
    </row>
  </sheetData>
  <sheetProtection algorithmName="SHA-512" hashValue="VmLKLT9CFAEnX29Qw/8OXGXZUmbwZxVl1abnu+TdUmvAMhgNkeH8lVPYM8FmakzW32L459kbM0L2z1LIy7i12A==" saltValue="r+1r/OgZbtAEhnuRIFdfiA==" spinCount="100000" sheet="1" objects="1" scenarios="1" selectLockedCells="1"/>
  <phoneticPr fontId="0" type="noConversion"/>
  <pageMargins left="0.75" right="0.75" top="1" bottom="1" header="0.5" footer="0.5"/>
  <pageSetup scale="85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Pro forma</vt:lpstr>
      <vt:lpstr>'Property Pro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Hoffer</dc:creator>
  <cp:lastModifiedBy>Microsoft Office User</cp:lastModifiedBy>
  <cp:lastPrinted>2018-05-17T15:45:48Z</cp:lastPrinted>
  <dcterms:created xsi:type="dcterms:W3CDTF">2004-01-04T01:51:37Z</dcterms:created>
  <dcterms:modified xsi:type="dcterms:W3CDTF">2018-06-08T21:01:02Z</dcterms:modified>
</cp:coreProperties>
</file>